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50BE5862-A78F-4A70-9D79-10261CE6B61B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" l="1"/>
  <c r="H21" i="4"/>
  <c r="E24" i="4"/>
  <c r="H20" i="4" l="1"/>
  <c r="H19" i="4"/>
  <c r="F24" i="4"/>
  <c r="H18" i="4"/>
  <c r="E11" i="3"/>
  <c r="H17" i="4"/>
  <c r="H16" i="4" l="1"/>
  <c r="H15" i="4" l="1"/>
  <c r="H14" i="4"/>
  <c r="H7" i="3"/>
  <c r="H8" i="3"/>
  <c r="H9" i="3"/>
  <c r="H10" i="3"/>
  <c r="H6" i="3"/>
  <c r="H11" i="3" l="1"/>
  <c r="H13" i="4"/>
  <c r="C7" i="3" l="1"/>
  <c r="C8" i="3" s="1"/>
  <c r="C9" i="3" s="1"/>
  <c r="C10" i="3" s="1"/>
  <c r="I11" i="3"/>
  <c r="F11" i="3"/>
  <c r="H12" i="4" l="1"/>
  <c r="H10" i="4"/>
  <c r="H9" i="4"/>
  <c r="H24" i="4" s="1"/>
  <c r="G24" i="4" l="1"/>
  <c r="G8" i="3"/>
  <c r="G7" i="3"/>
  <c r="G6" i="3"/>
</calcChain>
</file>

<file path=xl/sharedStrings.xml><?xml version="1.0" encoding="utf-8"?>
<sst xmlns="http://schemas.openxmlformats.org/spreadsheetml/2006/main" count="534" uniqueCount="119">
  <si>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</si>
  <si>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</si>
  <si>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</si>
  <si>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</si>
  <si>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</si>
  <si>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</si>
  <si>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</si>
  <si>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</si>
  <si>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</si>
  <si>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</si>
  <si>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</si>
  <si>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</si>
  <si>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</si>
  <si>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</si>
  <si>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</si>
  <si>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</si>
  <si>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</si>
  <si>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</si>
  <si>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</si>
  <si>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</si>
  <si>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</si>
  <si>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</si>
  <si>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</si>
  <si>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</si>
  <si>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</si>
  <si>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</si>
  <si>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</si>
  <si>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</si>
  <si>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</si>
  <si>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</si>
  <si>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</si>
  <si>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</si>
  <si>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</si>
  <si>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</si>
  <si>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</si>
  <si>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</si>
  <si>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</si>
  <si>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</si>
  <si>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</si>
  <si>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</si>
  <si>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</si>
  <si>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</si>
  <si>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</si>
  <si>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</si>
  <si>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</si>
  <si>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</si>
  <si>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</si>
  <si>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</si>
  <si>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</si>
  <si>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</si>
  <si>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</si>
  <si>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</si>
  <si>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</si>
  <si>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</si>
  <si>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</si>
  <si>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</si>
  <si>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</si>
  <si>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</si>
  <si>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</si>
  <si>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Purchases of its own shares between 18/03/24 and 22/03/24</t>
  </si>
  <si>
    <t>18.-22.03.2024</t>
  </si>
  <si>
    <t>Woche 12</t>
  </si>
  <si>
    <t>OD_7tTRWO9-00</t>
  </si>
  <si>
    <t>OD_7tU6AtS-00</t>
  </si>
  <si>
    <t>OD_7tU6AtS-02</t>
  </si>
  <si>
    <t>OD_7tU6AtS-04</t>
  </si>
  <si>
    <t>OD_7tU6AtT-01</t>
  </si>
  <si>
    <t>OD_7tUNJOG-00</t>
  </si>
  <si>
    <t>OD_7tUNKAc-00</t>
  </si>
  <si>
    <t>OD_7tUhvUS-00</t>
  </si>
  <si>
    <t>OD_7tUqOyw-00</t>
  </si>
  <si>
    <t>OD_7tUwILL-00</t>
  </si>
  <si>
    <t>OD_7tVQ5ca-00</t>
  </si>
  <si>
    <t>OD_7tVQ5cb-01</t>
  </si>
  <si>
    <t>OD_7tVQwO8-00</t>
  </si>
  <si>
    <t>OD_7tZKXM3-00</t>
  </si>
  <si>
    <t>OD_7tZRYJd-00</t>
  </si>
  <si>
    <t>OD_7tZXcUC-00</t>
  </si>
  <si>
    <t>OD_7tZa4sA-00</t>
  </si>
  <si>
    <t>OD_7tZn0BK-00</t>
  </si>
  <si>
    <t>OD_7tZn0Rq-00</t>
  </si>
  <si>
    <t>OD_7tZydJ4-00</t>
  </si>
  <si>
    <t>OD_7taBsr6-00</t>
  </si>
  <si>
    <t>OD_7taRgIF-00</t>
  </si>
  <si>
    <t>OD_7taerfk-00</t>
  </si>
  <si>
    <t>OD_7tapQ0B-00</t>
  </si>
  <si>
    <t>OD_7tax3PJ-00</t>
  </si>
  <si>
    <t>OD_7tbEHnS-00</t>
  </si>
  <si>
    <t>OD_7tfVdhe-00</t>
  </si>
  <si>
    <t>OD_7tfXFTk-00</t>
  </si>
  <si>
    <t>OD_7tfXFk8-00</t>
  </si>
  <si>
    <t>OD_7tfoL2j-00</t>
  </si>
  <si>
    <t>OD_7tfoL2j-02</t>
  </si>
  <si>
    <t>OD_7tg7tad-00</t>
  </si>
  <si>
    <t>OD_7tgUIly-00</t>
  </si>
  <si>
    <t>OD_7tgkcTQ-00</t>
  </si>
  <si>
    <t>OD_7th0NWR-00</t>
  </si>
  <si>
    <t>OD_7th93TY-00</t>
  </si>
  <si>
    <t>OD_7tlK12G-00</t>
  </si>
  <si>
    <t>OD_7tlXCWm-00</t>
  </si>
  <si>
    <t>OD_7tmAp51-00</t>
  </si>
  <si>
    <t>OD_7tmGbBq-00</t>
  </si>
  <si>
    <t>OD_7tmGbS5-00</t>
  </si>
  <si>
    <t>OD_7tmHcfE-00</t>
  </si>
  <si>
    <t>OD_7tmQVhM-00</t>
  </si>
  <si>
    <t>OD_7tmQVhN-01</t>
  </si>
  <si>
    <t>OD_7tmYbTL-00</t>
  </si>
  <si>
    <t>OD_7tmkpcQ-00</t>
  </si>
  <si>
    <t>OD_7tmkpcQ-02</t>
  </si>
  <si>
    <t>OD_7tmvsXz-00</t>
  </si>
  <si>
    <t>OD_7tmvsY0-00</t>
  </si>
  <si>
    <t>OD_7tmvsY8-00</t>
  </si>
  <si>
    <t>OD_7tr1T1j-00</t>
  </si>
  <si>
    <t>OD_7tr1T1j-02</t>
  </si>
  <si>
    <t>OD_7tr1iAW-00</t>
  </si>
  <si>
    <t>OD_7trlT9Q-00</t>
  </si>
  <si>
    <t>OD_7ts5Qvn-00</t>
  </si>
  <si>
    <t>OD_7tsG7mD-00</t>
  </si>
  <si>
    <t>OD_7tsTS0K-00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</si>
</sst>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K12" sqref="K12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59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45369</v>
      </c>
      <c r="D6" s="9" t="s">
        <v>21</v>
      </c>
      <c r="E6" s="12">
        <v>2605</v>
      </c>
      <c r="F6" s="13">
        <v>18.840737000000001</v>
      </c>
      <c r="G6" s="14">
        <f>SUM(E6*F6)</f>
        <v>49080.119885</v>
      </c>
      <c r="H6" s="48">
        <f>ROUND(E6*F6,2)</f>
        <v>49080.12</v>
      </c>
      <c r="I6" s="33">
        <v>3.4068177603203398E-5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45370</v>
      </c>
      <c r="D7" s="9" t="s">
        <v>21</v>
      </c>
      <c r="E7" s="12">
        <v>3000</v>
      </c>
      <c r="F7" s="13">
        <v>18.999293000000002</v>
      </c>
      <c r="G7" s="14">
        <f>SUM(E7*F7)</f>
        <v>56997.879000000008</v>
      </c>
      <c r="H7" s="48">
        <f t="shared" ref="H7:H10" si="0">ROUND(E7*F7,2)</f>
        <v>56997.88</v>
      </c>
      <c r="I7" s="33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45371</v>
      </c>
      <c r="D8" s="9" t="s">
        <v>21</v>
      </c>
      <c r="E8" s="12">
        <v>3000</v>
      </c>
      <c r="F8" s="13">
        <v>18.990893</v>
      </c>
      <c r="G8" s="14">
        <f>SUM(E8*F8)</f>
        <v>56972.678999999996</v>
      </c>
      <c r="H8" s="48">
        <f t="shared" si="0"/>
        <v>56972.68</v>
      </c>
      <c r="I8" s="33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45372</v>
      </c>
      <c r="D9" s="9" t="s">
        <v>21</v>
      </c>
      <c r="E9" s="12">
        <v>3000</v>
      </c>
      <c r="F9" s="13">
        <v>18.68554</v>
      </c>
      <c r="G9" s="14"/>
      <c r="H9" s="48">
        <f t="shared" si="0"/>
        <v>56056.62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45373</v>
      </c>
      <c r="D10" s="9" t="s">
        <v>21</v>
      </c>
      <c r="E10" s="12">
        <v>2584</v>
      </c>
      <c r="F10" s="13">
        <v>18.971563</v>
      </c>
      <c r="G10" s="14"/>
      <c r="H10" s="48">
        <f t="shared" si="0"/>
        <v>49022.52</v>
      </c>
      <c r="I10" s="33">
        <v>3.3793539703139188E-5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14189</v>
      </c>
      <c r="F11" s="32">
        <f>SUMPRODUCT(E6:E10,F6:F10)/E11</f>
        <v>18.897019992740859</v>
      </c>
      <c r="G11" s="20"/>
      <c r="H11" s="49">
        <f>SUM(H6:H10)</f>
        <v>268129.82</v>
      </c>
      <c r="I11" s="34">
        <f>SUM(I6:I10)</f>
        <v>1.8556367447671902E-4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45369.384571759256</v>
      </c>
      <c r="F15" s="4" t="s">
        <v>21</v>
      </c>
      <c r="G15" s="4"/>
      <c r="H15" s="6">
        <v>18.64</v>
      </c>
      <c r="I15" s="4" t="s">
        <v>0</v>
      </c>
      <c r="J15" s="7">
        <v>280</v>
      </c>
      <c r="K15" s="4" t="s">
        <v>18</v>
      </c>
      <c r="L15" s="4" t="s">
        <v>62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45369.496712962966</v>
      </c>
      <c r="F16" s="4" t="s">
        <v>21</v>
      </c>
      <c r="G16" s="4"/>
      <c r="H16" s="6">
        <v>18.68</v>
      </c>
      <c r="I16" s="4" t="s">
        <v>0</v>
      </c>
      <c r="J16" s="7">
        <v>40</v>
      </c>
      <c r="K16" s="4" t="s">
        <v>18</v>
      </c>
      <c r="L16" s="4" t="s">
        <v>63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45369.496712962966</v>
      </c>
      <c r="F17" s="4" t="s">
        <v>21</v>
      </c>
      <c r="G17" s="4"/>
      <c r="H17" s="6">
        <v>18.68</v>
      </c>
      <c r="I17" s="4" t="s">
        <v>0</v>
      </c>
      <c r="J17" s="7">
        <v>216</v>
      </c>
      <c r="K17" s="4" t="s">
        <v>18</v>
      </c>
      <c r="L17" s="4" t="s">
        <v>64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45369.496712962966</v>
      </c>
      <c r="F18" s="4" t="s">
        <v>21</v>
      </c>
      <c r="G18" s="4"/>
      <c r="H18" s="6">
        <v>18.68</v>
      </c>
      <c r="I18" s="4" t="s">
        <v>0</v>
      </c>
      <c r="J18" s="7">
        <v>384</v>
      </c>
      <c r="K18" s="4" t="s">
        <v>18</v>
      </c>
      <c r="L18" s="4" t="s">
        <v>65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45369.496712962966</v>
      </c>
      <c r="F19" s="4" t="s">
        <v>21</v>
      </c>
      <c r="G19" s="4"/>
      <c r="H19" s="6">
        <v>18.68</v>
      </c>
      <c r="I19" s="4" t="s">
        <v>0</v>
      </c>
      <c r="J19" s="7">
        <v>239</v>
      </c>
      <c r="K19" s="4" t="s">
        <v>18</v>
      </c>
      <c r="L19" s="4" t="s">
        <v>66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45369.543993055559</v>
      </c>
      <c r="F20" s="4" t="s">
        <v>21</v>
      </c>
      <c r="G20" s="4"/>
      <c r="H20" s="6">
        <v>19</v>
      </c>
      <c r="I20" s="4" t="s">
        <v>0</v>
      </c>
      <c r="J20" s="7">
        <v>217</v>
      </c>
      <c r="K20" s="4" t="s">
        <v>18</v>
      </c>
      <c r="L20" s="4" t="s">
        <v>67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45369.544027777774</v>
      </c>
      <c r="F21" s="4" t="s">
        <v>21</v>
      </c>
      <c r="G21" s="4"/>
      <c r="H21" s="6">
        <v>19</v>
      </c>
      <c r="I21" s="4" t="s">
        <v>0</v>
      </c>
      <c r="J21" s="7">
        <v>212</v>
      </c>
      <c r="K21" s="4" t="s">
        <v>18</v>
      </c>
      <c r="L21" s="4" t="s">
        <v>68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45369.600856481484</v>
      </c>
      <c r="F22" s="4" t="s">
        <v>21</v>
      </c>
      <c r="G22" s="4"/>
      <c r="H22" s="6">
        <v>19</v>
      </c>
      <c r="I22" s="4" t="s">
        <v>0</v>
      </c>
      <c r="J22" s="7">
        <v>216</v>
      </c>
      <c r="K22" s="4" t="s">
        <v>18</v>
      </c>
      <c r="L22" s="4" t="s">
        <v>69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45369.624236111114</v>
      </c>
      <c r="F23" s="4" t="s">
        <v>21</v>
      </c>
      <c r="G23" s="4"/>
      <c r="H23" s="6">
        <v>19</v>
      </c>
      <c r="I23" s="4" t="s">
        <v>0</v>
      </c>
      <c r="J23" s="7">
        <v>211</v>
      </c>
      <c r="K23" s="4" t="s">
        <v>18</v>
      </c>
      <c r="L23" s="4" t="s">
        <v>70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45369.640486111108</v>
      </c>
      <c r="F24" s="4" t="s">
        <v>21</v>
      </c>
      <c r="G24" s="4"/>
      <c r="H24" s="6">
        <v>18.96</v>
      </c>
      <c r="I24" s="4" t="s">
        <v>0</v>
      </c>
      <c r="J24" s="7">
        <v>323</v>
      </c>
      <c r="K24" s="4" t="s">
        <v>18</v>
      </c>
      <c r="L24" s="4" t="s">
        <v>71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45369.722673611112</v>
      </c>
      <c r="F25" s="4" t="s">
        <v>21</v>
      </c>
      <c r="G25" s="4"/>
      <c r="H25" s="6">
        <v>18.920000000000002</v>
      </c>
      <c r="I25" s="4" t="s">
        <v>0</v>
      </c>
      <c r="J25" s="7">
        <v>144</v>
      </c>
      <c r="K25" s="4" t="s">
        <v>18</v>
      </c>
      <c r="L25" s="4" t="s">
        <v>72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45369.722673611112</v>
      </c>
      <c r="F26" s="4" t="s">
        <v>21</v>
      </c>
      <c r="G26" s="4"/>
      <c r="H26" s="6">
        <v>18.920000000000002</v>
      </c>
      <c r="I26" s="4" t="s">
        <v>0</v>
      </c>
      <c r="J26" s="7">
        <v>49</v>
      </c>
      <c r="K26" s="4" t="s">
        <v>18</v>
      </c>
      <c r="L26" s="4" t="s">
        <v>73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45369.725023148145</v>
      </c>
      <c r="F27" s="4" t="s">
        <v>21</v>
      </c>
      <c r="G27" s="4"/>
      <c r="H27" s="6">
        <v>18.940000000000001</v>
      </c>
      <c r="I27" s="4" t="s">
        <v>0</v>
      </c>
      <c r="J27" s="7">
        <v>74</v>
      </c>
      <c r="K27" s="4" t="s">
        <v>18</v>
      </c>
      <c r="L27" s="4" t="s">
        <v>74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45370.391446759262</v>
      </c>
      <c r="F28" s="4" t="s">
        <v>21</v>
      </c>
      <c r="G28" s="4"/>
      <c r="H28" s="6">
        <v>19</v>
      </c>
      <c r="I28" s="4" t="s">
        <v>0</v>
      </c>
      <c r="J28" s="7">
        <v>220</v>
      </c>
      <c r="K28" s="4" t="s">
        <v>18</v>
      </c>
      <c r="L28" s="4" t="s">
        <v>75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45370.410798611112</v>
      </c>
      <c r="F29" s="4" t="s">
        <v>21</v>
      </c>
      <c r="G29" s="4"/>
      <c r="H29" s="6">
        <v>19</v>
      </c>
      <c r="I29" s="4" t="s">
        <v>0</v>
      </c>
      <c r="J29" s="7">
        <v>220</v>
      </c>
      <c r="K29" s="4" t="s">
        <v>18</v>
      </c>
      <c r="L29" s="4" t="s">
        <v>76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45370.427534722221</v>
      </c>
      <c r="F30" s="4" t="s">
        <v>21</v>
      </c>
      <c r="G30" s="4"/>
      <c r="H30" s="6">
        <v>19</v>
      </c>
      <c r="I30" s="4" t="s">
        <v>0</v>
      </c>
      <c r="J30" s="7">
        <v>214</v>
      </c>
      <c r="K30" s="4" t="s">
        <v>18</v>
      </c>
      <c r="L30" s="4" t="s">
        <v>77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45370.434317129628</v>
      </c>
      <c r="F31" s="4" t="s">
        <v>21</v>
      </c>
      <c r="G31" s="4"/>
      <c r="H31" s="6">
        <v>18.96</v>
      </c>
      <c r="I31" s="4" t="s">
        <v>0</v>
      </c>
      <c r="J31" s="7">
        <v>53</v>
      </c>
      <c r="K31" s="4" t="s">
        <v>18</v>
      </c>
      <c r="L31" s="4" t="s">
        <v>78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45370.469965277778</v>
      </c>
      <c r="F32" s="4" t="s">
        <v>21</v>
      </c>
      <c r="G32" s="4"/>
      <c r="H32" s="6">
        <v>19</v>
      </c>
      <c r="I32" s="4" t="s">
        <v>0</v>
      </c>
      <c r="J32" s="7">
        <v>220</v>
      </c>
      <c r="K32" s="4" t="s">
        <v>18</v>
      </c>
      <c r="L32" s="4" t="s">
        <v>79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45370.469976851855</v>
      </c>
      <c r="F33" s="4" t="s">
        <v>21</v>
      </c>
      <c r="G33" s="4"/>
      <c r="H33" s="6">
        <v>19</v>
      </c>
      <c r="I33" s="4" t="s">
        <v>0</v>
      </c>
      <c r="J33" s="7">
        <v>220</v>
      </c>
      <c r="K33" s="4" t="s">
        <v>18</v>
      </c>
      <c r="L33" s="4" t="s">
        <v>80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45370.50204861111</v>
      </c>
      <c r="F34" s="4" t="s">
        <v>21</v>
      </c>
      <c r="G34" s="4"/>
      <c r="H34" s="6">
        <v>19</v>
      </c>
      <c r="I34" s="4" t="s">
        <v>0</v>
      </c>
      <c r="J34" s="7">
        <v>215</v>
      </c>
      <c r="K34" s="4" t="s">
        <v>18</v>
      </c>
      <c r="L34" s="4" t="s">
        <v>81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45370.538599537038</v>
      </c>
      <c r="F35" s="4" t="s">
        <v>21</v>
      </c>
      <c r="G35" s="4"/>
      <c r="H35" s="6">
        <v>19</v>
      </c>
      <c r="I35" s="4" t="s">
        <v>0</v>
      </c>
      <c r="J35" s="7">
        <v>220</v>
      </c>
      <c r="K35" s="4" t="s">
        <v>18</v>
      </c>
      <c r="L35" s="4" t="s">
        <v>82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45370.582175925927</v>
      </c>
      <c r="F36" s="4" t="s">
        <v>21</v>
      </c>
      <c r="G36" s="4"/>
      <c r="H36" s="6">
        <v>19</v>
      </c>
      <c r="I36" s="4" t="s">
        <v>0</v>
      </c>
      <c r="J36" s="7">
        <v>220</v>
      </c>
      <c r="K36" s="4" t="s">
        <v>18</v>
      </c>
      <c r="L36" s="4" t="s">
        <v>83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45370.618541666663</v>
      </c>
      <c r="F37" s="4" t="s">
        <v>21</v>
      </c>
      <c r="G37" s="4"/>
      <c r="H37" s="6">
        <v>19</v>
      </c>
      <c r="I37" s="4" t="s">
        <v>0</v>
      </c>
      <c r="J37" s="7">
        <v>220</v>
      </c>
      <c r="K37" s="4" t="s">
        <v>18</v>
      </c>
      <c r="L37" s="4" t="s">
        <v>84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45370.647650462961</v>
      </c>
      <c r="F38" s="4" t="s">
        <v>21</v>
      </c>
      <c r="G38" s="4"/>
      <c r="H38" s="6">
        <v>19</v>
      </c>
      <c r="I38" s="4" t="s">
        <v>0</v>
      </c>
      <c r="J38" s="7">
        <v>215</v>
      </c>
      <c r="K38" s="4" t="s">
        <v>18</v>
      </c>
      <c r="L38" s="4" t="s">
        <v>85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45370.668715277781</v>
      </c>
      <c r="F39" s="4" t="s">
        <v>21</v>
      </c>
      <c r="G39" s="4"/>
      <c r="H39" s="6">
        <v>19</v>
      </c>
      <c r="I39" s="4" t="s">
        <v>0</v>
      </c>
      <c r="J39" s="7">
        <v>219</v>
      </c>
      <c r="K39" s="4" t="s">
        <v>18</v>
      </c>
      <c r="L39" s="4" t="s">
        <v>86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45370.716249999998</v>
      </c>
      <c r="F40" s="4" t="s">
        <v>21</v>
      </c>
      <c r="G40" s="4"/>
      <c r="H40" s="6">
        <v>19</v>
      </c>
      <c r="I40" s="4" t="s">
        <v>0</v>
      </c>
      <c r="J40" s="7">
        <v>544</v>
      </c>
      <c r="K40" s="4" t="s">
        <v>18</v>
      </c>
      <c r="L40" s="4" t="s">
        <v>87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45371.448206018518</v>
      </c>
      <c r="F41" s="4" t="s">
        <v>21</v>
      </c>
      <c r="G41" s="4"/>
      <c r="H41" s="6">
        <v>18.96</v>
      </c>
      <c r="I41" s="4" t="s">
        <v>0</v>
      </c>
      <c r="J41" s="7">
        <v>1</v>
      </c>
      <c r="K41" s="4" t="s">
        <v>18</v>
      </c>
      <c r="L41" s="4" t="s">
        <v>88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45371.452638888892</v>
      </c>
      <c r="F42" s="4" t="s">
        <v>21</v>
      </c>
      <c r="G42" s="4"/>
      <c r="H42" s="6">
        <v>19</v>
      </c>
      <c r="I42" s="4" t="s">
        <v>0</v>
      </c>
      <c r="J42" s="7">
        <v>439</v>
      </c>
      <c r="K42" s="4" t="s">
        <v>18</v>
      </c>
      <c r="L42" s="4" t="s">
        <v>89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45371.452650462961</v>
      </c>
      <c r="F43" s="4" t="s">
        <v>21</v>
      </c>
      <c r="G43" s="4"/>
      <c r="H43" s="6">
        <v>19</v>
      </c>
      <c r="I43" s="4" t="s">
        <v>0</v>
      </c>
      <c r="J43" s="7">
        <v>466</v>
      </c>
      <c r="K43" s="4" t="s">
        <v>18</v>
      </c>
      <c r="L43" s="4" t="s">
        <v>90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45371.499780092592</v>
      </c>
      <c r="F44" s="4" t="s">
        <v>21</v>
      </c>
      <c r="G44" s="4"/>
      <c r="H44" s="6">
        <v>18.940000000000001</v>
      </c>
      <c r="I44" s="4" t="s">
        <v>0</v>
      </c>
      <c r="J44" s="7">
        <v>239</v>
      </c>
      <c r="K44" s="4" t="s">
        <v>18</v>
      </c>
      <c r="L44" s="4" t="s">
        <v>91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45371.499780092592</v>
      </c>
      <c r="F45" s="4" t="s">
        <v>21</v>
      </c>
      <c r="G45" s="4"/>
      <c r="H45" s="6">
        <v>18.940000000000001</v>
      </c>
      <c r="I45" s="4" t="s">
        <v>0</v>
      </c>
      <c r="J45" s="7">
        <v>101</v>
      </c>
      <c r="K45" s="4" t="s">
        <v>18</v>
      </c>
      <c r="L45" s="4" t="s">
        <v>92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45371.553726851853</v>
      </c>
      <c r="F46" s="4" t="s">
        <v>21</v>
      </c>
      <c r="G46" s="4"/>
      <c r="H46" s="6">
        <v>19</v>
      </c>
      <c r="I46" s="4" t="s">
        <v>0</v>
      </c>
      <c r="J46" s="7">
        <v>481</v>
      </c>
      <c r="K46" s="4" t="s">
        <v>18</v>
      </c>
      <c r="L46" s="4" t="s">
        <v>93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45371.615532407406</v>
      </c>
      <c r="F47" s="4" t="s">
        <v>21</v>
      </c>
      <c r="G47" s="4"/>
      <c r="H47" s="6">
        <v>19</v>
      </c>
      <c r="I47" s="4" t="s">
        <v>0</v>
      </c>
      <c r="J47" s="7">
        <v>349</v>
      </c>
      <c r="K47" s="4" t="s">
        <v>18</v>
      </c>
      <c r="L47" s="4" t="s">
        <v>94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45371.660543981481</v>
      </c>
      <c r="F48" s="4" t="s">
        <v>21</v>
      </c>
      <c r="G48" s="4"/>
      <c r="H48" s="6">
        <v>19</v>
      </c>
      <c r="I48" s="4" t="s">
        <v>0</v>
      </c>
      <c r="J48" s="7">
        <v>406</v>
      </c>
      <c r="K48" s="4" t="s">
        <v>18</v>
      </c>
      <c r="L48" s="4" t="s">
        <v>95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45371.704016203701</v>
      </c>
      <c r="F49" s="4" t="s">
        <v>21</v>
      </c>
      <c r="G49" s="4"/>
      <c r="H49" s="6">
        <v>19</v>
      </c>
      <c r="I49" s="4" t="s">
        <v>0</v>
      </c>
      <c r="J49" s="7">
        <v>346</v>
      </c>
      <c r="K49" s="4" t="s">
        <v>18</v>
      </c>
      <c r="L49" s="4" t="s">
        <v>96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45371.727951388886</v>
      </c>
      <c r="F50" s="4" t="s">
        <v>21</v>
      </c>
      <c r="G50" s="4"/>
      <c r="H50" s="6">
        <v>18.96</v>
      </c>
      <c r="I50" s="4" t="s">
        <v>0</v>
      </c>
      <c r="J50" s="7">
        <v>172</v>
      </c>
      <c r="K50" s="4" t="s">
        <v>18</v>
      </c>
      <c r="L50" s="4" t="s">
        <v>97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45372.442280092589</v>
      </c>
      <c r="F51" s="4" t="s">
        <v>21</v>
      </c>
      <c r="G51" s="4"/>
      <c r="H51" s="6">
        <v>18.78</v>
      </c>
      <c r="I51" s="4" t="s">
        <v>0</v>
      </c>
      <c r="J51" s="7">
        <v>551</v>
      </c>
      <c r="K51" s="4" t="s">
        <v>18</v>
      </c>
      <c r="L51" s="4" t="s">
        <v>98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45372.478645833333</v>
      </c>
      <c r="F52" s="4" t="s">
        <v>21</v>
      </c>
      <c r="G52" s="4"/>
      <c r="H52" s="6">
        <v>18.8</v>
      </c>
      <c r="I52" s="4" t="s">
        <v>0</v>
      </c>
      <c r="J52" s="7">
        <v>465</v>
      </c>
      <c r="K52" s="4" t="s">
        <v>18</v>
      </c>
      <c r="L52" s="4" t="s">
        <v>99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45372.587939814817</v>
      </c>
      <c r="F53" s="4" t="s">
        <v>21</v>
      </c>
      <c r="G53" s="4"/>
      <c r="H53" s="6">
        <v>18.579999999999998</v>
      </c>
      <c r="I53" s="4" t="s">
        <v>0</v>
      </c>
      <c r="J53" s="7">
        <v>150</v>
      </c>
      <c r="K53" s="4" t="s">
        <v>18</v>
      </c>
      <c r="L53" s="4" t="s">
        <v>100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45372.603877314818</v>
      </c>
      <c r="F54" s="4" t="s">
        <v>21</v>
      </c>
      <c r="G54" s="4"/>
      <c r="H54" s="6">
        <v>18.72</v>
      </c>
      <c r="I54" s="4" t="s">
        <v>0</v>
      </c>
      <c r="J54" s="7">
        <v>199</v>
      </c>
      <c r="K54" s="4" t="s">
        <v>18</v>
      </c>
      <c r="L54" s="4" t="s">
        <v>101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45372.603888888887</v>
      </c>
      <c r="F55" s="4" t="s">
        <v>21</v>
      </c>
      <c r="G55" s="4"/>
      <c r="H55" s="6">
        <v>18.72</v>
      </c>
      <c r="I55" s="4" t="s">
        <v>0</v>
      </c>
      <c r="J55" s="7">
        <v>106</v>
      </c>
      <c r="K55" s="4" t="s">
        <v>18</v>
      </c>
      <c r="L55" s="4" t="s">
        <v>102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45372.60670138889</v>
      </c>
      <c r="F56" s="4" t="s">
        <v>21</v>
      </c>
      <c r="G56" s="4"/>
      <c r="H56" s="6">
        <v>18.72</v>
      </c>
      <c r="I56" s="4" t="s">
        <v>0</v>
      </c>
      <c r="J56" s="7">
        <v>1</v>
      </c>
      <c r="K56" s="4" t="s">
        <v>18</v>
      </c>
      <c r="L56" s="4" t="s">
        <v>103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45372.631215277775</v>
      </c>
      <c r="F57" s="4" t="s">
        <v>21</v>
      </c>
      <c r="G57" s="4"/>
      <c r="H57" s="6">
        <v>18.66</v>
      </c>
      <c r="I57" s="4" t="s">
        <v>0</v>
      </c>
      <c r="J57" s="7">
        <v>45</v>
      </c>
      <c r="K57" s="4" t="s">
        <v>18</v>
      </c>
      <c r="L57" s="4" t="s">
        <v>104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45372.631215277775</v>
      </c>
      <c r="F58" s="4" t="s">
        <v>21</v>
      </c>
      <c r="G58" s="4"/>
      <c r="H58" s="6">
        <v>18.66</v>
      </c>
      <c r="I58" s="4" t="s">
        <v>0</v>
      </c>
      <c r="J58" s="7">
        <v>481</v>
      </c>
      <c r="K58" s="4" t="s">
        <v>18</v>
      </c>
      <c r="L58" s="4" t="s">
        <v>105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45372.653541666667</v>
      </c>
      <c r="F59" s="4" t="s">
        <v>21</v>
      </c>
      <c r="G59" s="4"/>
      <c r="H59" s="6">
        <v>18.600000000000001</v>
      </c>
      <c r="I59" s="4" t="s">
        <v>0</v>
      </c>
      <c r="J59" s="7">
        <v>5</v>
      </c>
      <c r="K59" s="4" t="s">
        <v>18</v>
      </c>
      <c r="L59" s="4" t="s">
        <v>106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45372.687268518515</v>
      </c>
      <c r="F60" s="4" t="s">
        <v>21</v>
      </c>
      <c r="G60" s="4"/>
      <c r="H60" s="6">
        <v>18.559999999999999</v>
      </c>
      <c r="I60" s="4" t="s">
        <v>0</v>
      </c>
      <c r="J60" s="7">
        <v>70</v>
      </c>
      <c r="K60" s="4" t="s">
        <v>18</v>
      </c>
      <c r="L60" s="4" t="s">
        <v>107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45372.687268518515</v>
      </c>
      <c r="F61" s="4" t="s">
        <v>21</v>
      </c>
      <c r="G61" s="4"/>
      <c r="H61" s="6">
        <v>18.559999999999999</v>
      </c>
      <c r="I61" s="4" t="s">
        <v>0</v>
      </c>
      <c r="J61" s="7">
        <v>439</v>
      </c>
      <c r="K61" s="4" t="s">
        <v>18</v>
      </c>
      <c r="L61" s="4" t="s">
        <v>108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45372.717743055553</v>
      </c>
      <c r="F62" s="4" t="s">
        <v>21</v>
      </c>
      <c r="G62" s="4"/>
      <c r="H62" s="6">
        <v>18.64</v>
      </c>
      <c r="I62" s="4" t="s">
        <v>0</v>
      </c>
      <c r="J62" s="7">
        <v>101</v>
      </c>
      <c r="K62" s="4" t="s">
        <v>18</v>
      </c>
      <c r="L62" s="4" t="s">
        <v>109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45372.717743055553</v>
      </c>
      <c r="F63" s="4" t="s">
        <v>21</v>
      </c>
      <c r="G63" s="4"/>
      <c r="H63" s="6">
        <v>18.64</v>
      </c>
      <c r="I63" s="4" t="s">
        <v>0</v>
      </c>
      <c r="J63" s="7">
        <v>298</v>
      </c>
      <c r="K63" s="4" t="s">
        <v>18</v>
      </c>
      <c r="L63" s="4" t="s">
        <v>110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45372.717743055553</v>
      </c>
      <c r="F64" s="4" t="s">
        <v>21</v>
      </c>
      <c r="G64" s="4"/>
      <c r="H64" s="6">
        <v>18.64</v>
      </c>
      <c r="I64" s="4" t="s">
        <v>0</v>
      </c>
      <c r="J64" s="7">
        <v>89</v>
      </c>
      <c r="K64" s="4" t="s">
        <v>18</v>
      </c>
      <c r="L64" s="4" t="s">
        <v>111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45373.417245370372</v>
      </c>
      <c r="F65" s="4" t="s">
        <v>21</v>
      </c>
      <c r="G65" s="4"/>
      <c r="H65" s="6">
        <v>18.920000000000002</v>
      </c>
      <c r="I65" s="4" t="s">
        <v>0</v>
      </c>
      <c r="J65" s="7">
        <v>1</v>
      </c>
      <c r="K65" s="4" t="s">
        <v>18</v>
      </c>
      <c r="L65" s="4" t="s">
        <v>112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45373.417245370372</v>
      </c>
      <c r="F66" s="4" t="s">
        <v>21</v>
      </c>
      <c r="G66" s="4"/>
      <c r="H66" s="6">
        <v>18.920000000000002</v>
      </c>
      <c r="I66" s="4" t="s">
        <v>0</v>
      </c>
      <c r="J66" s="7">
        <v>97</v>
      </c>
      <c r="K66" s="4" t="s">
        <v>18</v>
      </c>
      <c r="L66" s="4" t="s">
        <v>113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45373.417916666665</v>
      </c>
      <c r="F67" s="4" t="s">
        <v>21</v>
      </c>
      <c r="G67" s="4"/>
      <c r="H67" s="6">
        <v>18.920000000000002</v>
      </c>
      <c r="I67" s="4" t="s">
        <v>0</v>
      </c>
      <c r="J67" s="7">
        <v>504</v>
      </c>
      <c r="K67" s="4" t="s">
        <v>18</v>
      </c>
      <c r="L67" s="4" t="s">
        <v>114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45373.54414351852</v>
      </c>
      <c r="F68" s="4" t="s">
        <v>21</v>
      </c>
      <c r="G68" s="4"/>
      <c r="H68" s="6">
        <v>19</v>
      </c>
      <c r="I68" s="4" t="s">
        <v>0</v>
      </c>
      <c r="J68" s="7">
        <v>1074</v>
      </c>
      <c r="K68" s="4" t="s">
        <v>18</v>
      </c>
      <c r="L68" s="4" t="s">
        <v>115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45373.599212962959</v>
      </c>
      <c r="F69" s="4" t="s">
        <v>21</v>
      </c>
      <c r="G69" s="4"/>
      <c r="H69" s="6">
        <v>19</v>
      </c>
      <c r="I69" s="4" t="s">
        <v>0</v>
      </c>
      <c r="J69" s="7">
        <v>275</v>
      </c>
      <c r="K69" s="4" t="s">
        <v>18</v>
      </c>
      <c r="L69" s="4" t="s">
        <v>116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45373.628703703704</v>
      </c>
      <c r="F70" s="4" t="s">
        <v>21</v>
      </c>
      <c r="G70" s="4"/>
      <c r="H70" s="6">
        <v>18.96</v>
      </c>
      <c r="I70" s="4" t="s">
        <v>0</v>
      </c>
      <c r="J70" s="7">
        <v>301</v>
      </c>
      <c r="K70" s="4" t="s">
        <v>18</v>
      </c>
      <c r="L70" s="4" t="s">
        <v>117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45373.665462962963</v>
      </c>
      <c r="F71" s="4" t="s">
        <v>21</v>
      </c>
      <c r="G71" s="4"/>
      <c r="H71" s="6">
        <v>18.96</v>
      </c>
      <c r="I71" s="4" t="s">
        <v>0</v>
      </c>
      <c r="J71" s="7">
        <v>332</v>
      </c>
      <c r="K71" s="4" t="s">
        <v>18</v>
      </c>
      <c r="L71" s="4" t="s">
        <v>118</v>
      </c>
    </row>
    <row r="72" spans="1:12" x14ac:dyDescent="0.2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7"/>
  <sheetViews>
    <sheetView topLeftCell="A4" workbookViewId="0">
      <selection activeCell="G42" sqref="G42"/>
    </sheetView>
  </sheetViews>
  <sheetFormatPr defaultRowHeight="12.75" x14ac:dyDescent="0.2"/>
  <cols>
    <col min="1" max="3" width="9.140625" style="37"/>
    <col min="4" max="4" width="15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 t="shared" ref="H12:H16" si="0"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 t="shared" si="0"/>
        <v>241619.08</v>
      </c>
      <c r="I13" s="26" t="s">
        <v>41</v>
      </c>
    </row>
    <row r="14" spans="4:13" x14ac:dyDescent="0.2">
      <c r="D14" s="37" t="s">
        <v>43</v>
      </c>
      <c r="E14" s="40">
        <v>14132</v>
      </c>
      <c r="F14" s="39">
        <v>1.8481822874797331E-4</v>
      </c>
      <c r="G14" s="42">
        <v>19.884748083215399</v>
      </c>
      <c r="H14" s="40">
        <f t="shared" si="0"/>
        <v>281011.26</v>
      </c>
      <c r="I14" s="26" t="s">
        <v>44</v>
      </c>
    </row>
    <row r="15" spans="4:13" x14ac:dyDescent="0.2">
      <c r="D15" s="37" t="s">
        <v>45</v>
      </c>
      <c r="E15" s="40">
        <v>11859</v>
      </c>
      <c r="F15" s="39">
        <v>1.5509194556483267E-4</v>
      </c>
      <c r="G15" s="42">
        <v>19.699018315709587</v>
      </c>
      <c r="H15" s="40">
        <f t="shared" si="0"/>
        <v>233610.66</v>
      </c>
      <c r="I15" s="26" t="s">
        <v>46</v>
      </c>
    </row>
    <row r="16" spans="4:13" x14ac:dyDescent="0.2">
      <c r="D16" s="37" t="s">
        <v>47</v>
      </c>
      <c r="E16" s="40">
        <v>14541</v>
      </c>
      <c r="F16" s="39">
        <v>1.5509194556483267E-4</v>
      </c>
      <c r="G16" s="42">
        <v>19.0252376121312</v>
      </c>
      <c r="H16" s="40">
        <f t="shared" si="0"/>
        <v>276645.98</v>
      </c>
      <c r="I16" s="26" t="s">
        <v>48</v>
      </c>
    </row>
    <row r="17" spans="4:9" x14ac:dyDescent="0.2">
      <c r="D17" s="37" t="s">
        <v>49</v>
      </c>
      <c r="E17" s="40">
        <v>14669</v>
      </c>
      <c r="F17" s="39">
        <v>1.9184111219247243E-4</v>
      </c>
      <c r="G17" s="42">
        <v>18.780077697252707</v>
      </c>
      <c r="H17" s="40">
        <f>ROUND(E17*G17,2)</f>
        <v>275484.96000000002</v>
      </c>
      <c r="I17" s="26" t="s">
        <v>50</v>
      </c>
    </row>
    <row r="18" spans="4:9" x14ac:dyDescent="0.2">
      <c r="D18" s="37" t="s">
        <v>51</v>
      </c>
      <c r="E18" s="40">
        <v>14363</v>
      </c>
      <c r="F18" s="39">
        <v>1.9201112613060741E-4</v>
      </c>
      <c r="G18" s="42">
        <v>18.897689903850171</v>
      </c>
      <c r="H18" s="40">
        <f>ROUND(E18*G18,2)</f>
        <v>271427.52</v>
      </c>
      <c r="I18" s="26" t="s">
        <v>52</v>
      </c>
    </row>
    <row r="19" spans="4:9" x14ac:dyDescent="0.2">
      <c r="D19" s="37" t="s">
        <v>53</v>
      </c>
      <c r="E19" s="40">
        <v>14586</v>
      </c>
      <c r="F19" s="39">
        <v>1.9075563858745673E-4</v>
      </c>
      <c r="G19" s="42">
        <v>18.944811296585765</v>
      </c>
      <c r="H19" s="40">
        <f>ROUND(E19*G19,2)</f>
        <v>276329.02</v>
      </c>
      <c r="I19" s="26" t="s">
        <v>54</v>
      </c>
    </row>
    <row r="20" spans="4:9" x14ac:dyDescent="0.2">
      <c r="D20" s="37" t="s">
        <v>55</v>
      </c>
      <c r="E20" s="40">
        <v>14501</v>
      </c>
      <c r="F20" s="39">
        <v>1.8964400899195872E-4</v>
      </c>
      <c r="G20" s="42">
        <v>18.919966861044063</v>
      </c>
      <c r="H20" s="40">
        <f>ROUND(E20*G20,2)</f>
        <v>274358.44</v>
      </c>
      <c r="I20" s="26" t="s">
        <v>56</v>
      </c>
    </row>
    <row r="21" spans="4:9" x14ac:dyDescent="0.2">
      <c r="D21" s="37" t="s">
        <v>57</v>
      </c>
      <c r="E21" s="40">
        <v>14540</v>
      </c>
      <c r="F21" s="39">
        <v>1.901540508063637E-4</v>
      </c>
      <c r="G21" s="42">
        <v>18.728533865199449</v>
      </c>
      <c r="H21" s="40">
        <f>ROUND(E21*G21,2)</f>
        <v>272312.88</v>
      </c>
      <c r="I21" s="26" t="s">
        <v>58</v>
      </c>
    </row>
    <row r="22" spans="4:9" x14ac:dyDescent="0.2">
      <c r="D22" s="37" t="s">
        <v>60</v>
      </c>
      <c r="E22" s="40">
        <v>14189</v>
      </c>
      <c r="F22" s="39">
        <v>1.8556367447671902E-4</v>
      </c>
      <c r="G22" s="42">
        <v>18.897019992740859</v>
      </c>
      <c r="H22" s="40">
        <f>ROUND(E22*G22,2)</f>
        <v>268129.82</v>
      </c>
      <c r="I22" s="26" t="s">
        <v>61</v>
      </c>
    </row>
    <row r="23" spans="4:9" x14ac:dyDescent="0.2">
      <c r="E23" s="40"/>
      <c r="F23" s="39"/>
      <c r="G23" s="43"/>
      <c r="H23" s="40"/>
    </row>
    <row r="24" spans="4:9" x14ac:dyDescent="0.2">
      <c r="D24" s="44" t="s">
        <v>39</v>
      </c>
      <c r="E24" s="45">
        <f>SUM(E9:E23)</f>
        <v>164350</v>
      </c>
      <c r="F24" s="46">
        <f>SUM(F9:F23)</f>
        <v>2.1561859596238605E-3</v>
      </c>
      <c r="G24" s="47">
        <f>H24/E24</f>
        <v>19.444118405841191</v>
      </c>
      <c r="H24" s="45">
        <f>SUM(H9:H23)</f>
        <v>3195640.86</v>
      </c>
      <c r="I24" s="44"/>
    </row>
    <row r="25" spans="4:9" x14ac:dyDescent="0.2">
      <c r="E25" s="40"/>
      <c r="F25" s="38"/>
      <c r="G25" s="43"/>
      <c r="H25" s="40"/>
    </row>
    <row r="26" spans="4:9" x14ac:dyDescent="0.2">
      <c r="E26" s="40"/>
      <c r="F26" s="38"/>
      <c r="G26" s="43"/>
      <c r="H26" s="40"/>
    </row>
    <row r="27" spans="4:9" x14ac:dyDescent="0.2">
      <c r="E27" s="40"/>
      <c r="F27" s="38"/>
      <c r="G27" s="38"/>
      <c r="H27" s="40"/>
    </row>
    <row r="28" spans="4:9" x14ac:dyDescent="0.2">
      <c r="E28" s="40"/>
      <c r="F28" s="38"/>
      <c r="G28" s="38"/>
      <c r="H28" s="40"/>
    </row>
    <row r="29" spans="4:9" x14ac:dyDescent="0.2">
      <c r="E29" s="40"/>
      <c r="F29" s="38"/>
      <c r="G29" s="38"/>
    </row>
    <row r="30" spans="4:9" x14ac:dyDescent="0.2">
      <c r="E30" s="40"/>
      <c r="F30" s="38"/>
      <c r="G30" s="38"/>
    </row>
    <row r="31" spans="4:9" x14ac:dyDescent="0.2">
      <c r="E31" s="40"/>
      <c r="F31" s="38"/>
      <c r="G31" s="38"/>
    </row>
    <row r="32" spans="4:9" x14ac:dyDescent="0.2">
      <c r="E32" s="40"/>
      <c r="F32" s="38"/>
      <c r="G32" s="38"/>
    </row>
    <row r="33" spans="5:7" x14ac:dyDescent="0.2">
      <c r="E33" s="41"/>
      <c r="F33" s="38"/>
      <c r="G33" s="38"/>
    </row>
    <row r="34" spans="5:7" x14ac:dyDescent="0.2">
      <c r="E34" s="41"/>
      <c r="F34" s="38"/>
      <c r="G34" s="38"/>
    </row>
    <row r="35" spans="5:7" x14ac:dyDescent="0.2">
      <c r="F35" s="38"/>
      <c r="G35" s="38"/>
    </row>
    <row r="36" spans="5:7" x14ac:dyDescent="0.2">
      <c r="F36" s="38"/>
      <c r="G36" s="38"/>
    </row>
    <row r="37" spans="5:7" x14ac:dyDescent="0.2">
      <c r="F37" s="38"/>
      <c r="G37" s="38"/>
    </row>
    <row r="38" spans="5:7" x14ac:dyDescent="0.2">
      <c r="F38" s="38"/>
      <c r="G38" s="38"/>
    </row>
    <row r="39" spans="5:7" x14ac:dyDescent="0.2">
      <c r="F39" s="38"/>
      <c r="G39" s="38"/>
    </row>
    <row r="40" spans="5:7" x14ac:dyDescent="0.2">
      <c r="F40" s="38"/>
      <c r="G40" s="38"/>
    </row>
    <row r="41" spans="5:7" x14ac:dyDescent="0.2">
      <c r="F41" s="38"/>
      <c r="G41" s="38"/>
    </row>
    <row r="42" spans="5:7" x14ac:dyDescent="0.2">
      <c r="F42" s="38"/>
      <c r="G42" s="38"/>
    </row>
    <row r="43" spans="5:7" x14ac:dyDescent="0.2">
      <c r="F43" s="38"/>
      <c r="G43" s="38"/>
    </row>
    <row r="44" spans="5:7" x14ac:dyDescent="0.2">
      <c r="F44" s="38"/>
      <c r="G44" s="38"/>
    </row>
    <row r="45" spans="5:7" x14ac:dyDescent="0.2">
      <c r="F45" s="38"/>
      <c r="G45" s="38"/>
    </row>
    <row r="46" spans="5:7" x14ac:dyDescent="0.2">
      <c r="F46" s="38"/>
      <c r="G46" s="38"/>
    </row>
    <row r="47" spans="5:7" x14ac:dyDescent="0.2">
      <c r="F47" s="38"/>
      <c r="G47" s="38"/>
    </row>
    <row r="48" spans="5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F346" s="38"/>
      <c r="G346" s="38"/>
    </row>
    <row r="347" spans="6:7" x14ac:dyDescent="0.2">
      <c r="F347" s="38"/>
      <c r="G347" s="38"/>
    </row>
    <row r="348" spans="6:7" x14ac:dyDescent="0.2">
      <c r="F348" s="38"/>
      <c r="G348" s="38"/>
    </row>
    <row r="349" spans="6:7" x14ac:dyDescent="0.2">
      <c r="F349" s="38"/>
      <c r="G349" s="38"/>
    </row>
    <row r="350" spans="6:7" x14ac:dyDescent="0.2">
      <c r="F350" s="38"/>
      <c r="G350" s="38"/>
    </row>
    <row r="351" spans="6:7" x14ac:dyDescent="0.2">
      <c r="F351" s="38"/>
      <c r="G351" s="38"/>
    </row>
    <row r="352" spans="6:7" x14ac:dyDescent="0.2">
      <c r="F352" s="38"/>
      <c r="G352" s="38"/>
    </row>
    <row r="353" spans="6:7" x14ac:dyDescent="0.2">
      <c r="F353" s="38"/>
      <c r="G353" s="38"/>
    </row>
    <row r="354" spans="6:7" x14ac:dyDescent="0.2">
      <c r="G354" s="38"/>
    </row>
    <row r="355" spans="6:7" x14ac:dyDescent="0.2">
      <c r="G355" s="38"/>
    </row>
    <row r="356" spans="6:7" x14ac:dyDescent="0.2">
      <c r="G356" s="38"/>
    </row>
    <row r="357" spans="6:7" x14ac:dyDescent="0.2">
      <c r="G357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2024-03-22T16:50:17Z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